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8060" windowHeight="12405" activeTab="0"/>
  </bookViews>
  <sheets>
    <sheet name="AUSDRUCK_STAMPA" sheetId="1" r:id="rId1"/>
    <sheet name="Foglio 1" sheetId="2" r:id="rId2"/>
    <sheet name="Foglio2" sheetId="3" r:id="rId3"/>
  </sheets>
  <definedNames>
    <definedName name="_xlnm.Print_Area" localSheetId="0">'AUSDRUCK_STAMPA'!$A$1:$C$35</definedName>
  </definedNames>
  <calcPr fullCalcOnLoad="1"/>
</workbook>
</file>

<file path=xl/sharedStrings.xml><?xml version="1.0" encoding="utf-8"?>
<sst xmlns="http://schemas.openxmlformats.org/spreadsheetml/2006/main" count="22" uniqueCount="21">
  <si>
    <t>FATTURATO</t>
  </si>
  <si>
    <t>UL</t>
  </si>
  <si>
    <t>INSERIMENTO DEI DATI NECESSARI PER IL CALCOLO</t>
  </si>
  <si>
    <t>IMPORTO DOVUTO ALLA SCADENZA ORDINARIA (16 giugno)</t>
  </si>
  <si>
    <t>IMPORTO DOVUTO CON LA MAGGIORAZIONE DELLO 0,4% (16 luglio)</t>
  </si>
  <si>
    <t>Geschuldete Gebühr bei Zahlung innerhalb der normalen Fälligkeit</t>
  </si>
  <si>
    <t>Importo dovuto in caso di pagamento entro la scadenza ordinaria</t>
  </si>
  <si>
    <t>Geschuldete Gebühr bei Zahlung innerhalb der 30 folgenden Tage</t>
  </si>
  <si>
    <t>Importo dovuto in caso di pagamento entro i 30 giorni successivi</t>
  </si>
  <si>
    <t>Anzahl Betriebseinheiten in der Provinz Bozen</t>
  </si>
  <si>
    <t>Numero unità locali nella provincia di Bolzano</t>
  </si>
  <si>
    <t>Achtung: diese Berechnung kann ausschließlich für die an die Handelskammer Bozen geschuldete Jahresgebühr angewandt werden, da einige andere Handelskammern eine Erhöhung von bis zu 20 % auf die gesschuldeten Beträge beschlossen haben.</t>
  </si>
  <si>
    <t>Attenzione: questo calcolo può essere utilizzato esclusivamente per il diritto annuale dovuto alla Camera di commercio di Bolzano in quanto alcune Camere di commercio hanno deliberato una maggiorazione degli importi dovuti fino al 20%.</t>
  </si>
  <si>
    <t>IRAP-Umsatz des Vorjahres</t>
  </si>
  <si>
    <t>Fatturato IRAP dell'anno precedente</t>
  </si>
  <si>
    <t>CALCOLO DIRITTO ANNUALE</t>
  </si>
  <si>
    <t>NUMERO UNITA' LOCALI DA PAGARE</t>
  </si>
  <si>
    <t>IMPORTO DOVUTO</t>
  </si>
  <si>
    <t>DIRITTO ANNUALE</t>
  </si>
  <si>
    <t xml:space="preserve">BERECHNUNG DER VON SEITEN DER UNTERNEHMEN DER ORDENTLICHEN SEKTION AN DIE HANDELSKAMMER BOZEN GESCHULDETE JAHRESGEBÜHR </t>
  </si>
  <si>
    <t>CALCOLO DEL DIRITTO ANNUALE DOVUTO DALLE IMPRESE ISCRITTE NELLA SEZIONE ORDINARIA ALLA CAMERA DI COMMERCIO DI BOLZANO</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</si>
</sst>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00%"/>
    <numFmt numFmtId="166" formatCode="&quot;Sì&quot;;&quot;Sì&quot;;&quot;No&quot;"/>
    <numFmt numFmtId="167" formatCode="&quot;Vero&quot;;&quot;Vero&quot;;&quot;Falso&quot;"/>
    <numFmt numFmtId="168" formatCode="&quot;Attivo&quot;;&quot;Attivo&quot;;&quot;Disattivo&quot;"/>
    <numFmt numFmtId="169" formatCode="_-* #,##0.000_-;\-* #,##0.000_-;_-* &quot;-&quot;???_-;_-@_-"/>
    <numFmt numFmtId="170" formatCode="[$€-2]\ #.##000_);[Red]\([$€-2]\ #.##000\)"/>
    <numFmt numFmtId="171" formatCode="&quot;€&quot;* #,##0;&quot;€&quot;* \-#,##0"/>
    <numFmt numFmtId="172" formatCode="&quot;€&quot;* #,##0.00;&quot;€&quot;* \-#,##0.00"/>
    <numFmt numFmtId="173" formatCode="\ \ \ \ \ &quot;€&quot;* #,##0.00;\ \ \ \ \ &quot;€&quot;* \-#,##0.00"/>
    <numFmt numFmtId="174" formatCode="\ \ \ \ \ &quot;€&quot;* #,##0.00\ \ \ \ \ ;\ \ \ \ \ &quot;€&quot;* \-#,##0.00\ \ \ \ \ "/>
    <numFmt numFmtId="175" formatCode="0\ \ \ \ \ "/>
    <numFmt numFmtId="176" formatCode="_-* #,##0.000_-;\-* #,##0.000_-;_-* &quot;-&quot;??_-;_-@_-"/>
    <numFmt numFmtId="177" formatCode="_-* #,##0.0000_-;\-* #,##0.0000_-;_-* &quot;-&quot;??_-;_-@_-"/>
    <numFmt numFmtId="178" formatCode="_-* #,##0.00000_-;\-* #,##0.00000_-;_-* &quot;-&quot;??_-;_-@_-"/>
    <numFmt numFmtId="179" formatCode="_-* #,##0.000000_-;\-* #,##0.000000_-;_-* &quot;-&quot;??_-;_-@_-"/>
    <numFmt numFmtId="180" formatCode="_-* #,##0.00000_-;\-* #,##0.00000_-;_-* &quot;-&quot;?????_-;_-@_-"/>
  </numFmts>
  <fonts count="47">
    <font>
      <sz val="10"/>
      <name val="Arial"/>
      <family val="0"/>
    </font>
    <font>
      <b/>
      <sz val="20"/>
      <name val="AgfaRotisSansSerif"/>
      <family val="2"/>
    </font>
    <font>
      <sz val="10"/>
      <name val="AgfaRotisSansSerif"/>
      <family val="2"/>
    </font>
    <font>
      <sz val="12"/>
      <name val="AgfaRotisSansSerif"/>
      <family val="2"/>
    </font>
    <font>
      <b/>
      <sz val="12"/>
      <name val="AgfaRotisSansSerif"/>
      <family val="2"/>
    </font>
    <font>
      <b/>
      <sz val="14"/>
      <name val="AgfaRotisSansSerif"/>
      <family val="2"/>
    </font>
    <font>
      <b/>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0"/>
      <color indexed="62"/>
      <name val="Arial"/>
      <family val="2"/>
    </font>
    <font>
      <b/>
      <sz val="12"/>
      <color indexed="30"/>
      <name val="Arial"/>
      <family val="2"/>
    </font>
    <font>
      <sz val="12"/>
      <color indexed="30"/>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theme="4" tint="-0.24997000396251678"/>
      <name val="Arial"/>
      <family val="2"/>
    </font>
    <font>
      <b/>
      <sz val="12"/>
      <color rgb="FF0070C0"/>
      <name val="Arial"/>
      <family val="2"/>
    </font>
    <font>
      <sz val="12"/>
      <color rgb="FF0070C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24"/>
        <bgColor indexed="64"/>
      </patternFill>
    </fill>
    <fill>
      <patternFill patternType="solid">
        <fgColor indexed="44"/>
        <bgColor indexed="64"/>
      </patternFill>
    </fill>
    <fill>
      <patternFill patternType="solid">
        <fgColor theme="0"/>
        <bgColor indexed="64"/>
      </patternFill>
    </fill>
  </fills>
  <borders count="2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indexed="9"/>
      </left>
      <right>
        <color indexed="63"/>
      </right>
      <top style="thin">
        <color indexed="9"/>
      </top>
      <bottom>
        <color indexed="63"/>
      </bottom>
    </border>
    <border>
      <left>
        <color indexed="63"/>
      </left>
      <right style="thin">
        <color indexed="55"/>
      </right>
      <top style="thin">
        <color indexed="9"/>
      </top>
      <bottom>
        <color indexed="63"/>
      </bottom>
    </border>
    <border>
      <left style="thin">
        <color indexed="9"/>
      </left>
      <right>
        <color indexed="63"/>
      </right>
      <top>
        <color indexed="63"/>
      </top>
      <bottom>
        <color indexed="63"/>
      </bottom>
    </border>
    <border>
      <left>
        <color indexed="63"/>
      </left>
      <right style="thin">
        <color indexed="55"/>
      </right>
      <top>
        <color indexed="63"/>
      </top>
      <bottom>
        <color indexed="63"/>
      </bottom>
    </border>
    <border>
      <left style="thin">
        <color indexed="9"/>
      </left>
      <right>
        <color indexed="63"/>
      </right>
      <top>
        <color indexed="63"/>
      </top>
      <bottom style="thin">
        <color indexed="55"/>
      </bottom>
    </border>
    <border>
      <left>
        <color indexed="63"/>
      </left>
      <right style="thin">
        <color indexed="55"/>
      </right>
      <top>
        <color indexed="63"/>
      </top>
      <bottom style="thin">
        <color indexed="55"/>
      </bottom>
    </border>
    <border>
      <left style="thin">
        <color indexed="9"/>
      </left>
      <right>
        <color indexed="63"/>
      </right>
      <top style="thin">
        <color indexed="9"/>
      </top>
      <bottom style="thin">
        <color indexed="55"/>
      </bottom>
    </border>
    <border>
      <left style="thin">
        <color indexed="55"/>
      </left>
      <right style="thin">
        <color indexed="9"/>
      </right>
      <top style="thin">
        <color indexed="55"/>
      </top>
      <bottom style="thin">
        <color indexed="9"/>
      </bottom>
    </border>
    <border>
      <left style="thin"/>
      <right style="thin"/>
      <top style="thin"/>
      <bottom style="thin"/>
    </border>
    <border>
      <left>
        <color indexed="63"/>
      </left>
      <right>
        <color indexed="63"/>
      </right>
      <top style="thick">
        <color theme="0"/>
      </top>
      <bottom>
        <color indexed="63"/>
      </bottom>
    </border>
    <border>
      <left style="thin">
        <color indexed="55"/>
      </left>
      <right style="thin">
        <color indexed="9"/>
      </right>
      <top style="thin">
        <color indexed="55"/>
      </top>
      <bottom>
        <color indexed="63"/>
      </bottom>
    </border>
    <border>
      <left style="thin">
        <color indexed="55"/>
      </left>
      <right style="thin">
        <color indexed="9"/>
      </right>
      <top>
        <color indexed="63"/>
      </top>
      <bottom>
        <color indexed="63"/>
      </bottom>
    </border>
    <border>
      <left style="thin">
        <color indexed="55"/>
      </left>
      <right style="thin">
        <color indexed="9"/>
      </right>
      <top>
        <color indexed="63"/>
      </top>
      <bottom style="thin">
        <color indexed="9"/>
      </bottom>
    </border>
    <border>
      <left style="thin">
        <color indexed="9"/>
      </left>
      <right style="thin">
        <color indexed="55"/>
      </right>
      <top style="thin">
        <color indexed="9"/>
      </top>
      <bottom>
        <color indexed="63"/>
      </bottom>
    </border>
    <border>
      <left style="thin">
        <color indexed="9"/>
      </left>
      <right style="thin">
        <color indexed="55"/>
      </right>
      <top>
        <color indexed="63"/>
      </top>
      <bottom>
        <color indexed="63"/>
      </bottom>
    </border>
    <border>
      <left style="thin">
        <color indexed="9"/>
      </left>
      <right style="thin">
        <color indexed="55"/>
      </right>
      <top>
        <color indexed="63"/>
      </top>
      <bottom style="thin">
        <color indexed="2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7"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28" borderId="0" applyNumberFormat="0" applyBorder="0" applyAlignment="0" applyProtection="0"/>
    <xf numFmtId="0" fontId="3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6" fillId="31"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32" borderId="9" applyNumberFormat="0" applyAlignment="0" applyProtection="0"/>
  </cellStyleXfs>
  <cellXfs count="50">
    <xf numFmtId="0" fontId="0" fillId="0" borderId="0" xfId="0" applyAlignment="1">
      <alignment/>
    </xf>
    <xf numFmtId="43" fontId="0" fillId="0" borderId="0" xfId="41" applyFont="1" applyAlignment="1">
      <alignment/>
    </xf>
    <xf numFmtId="165" fontId="0" fillId="0" borderId="0" xfId="49" applyNumberFormat="1" applyFont="1" applyAlignment="1">
      <alignment/>
    </xf>
    <xf numFmtId="0" fontId="2" fillId="33" borderId="0" xfId="0" applyFont="1" applyFill="1" applyAlignment="1">
      <alignment/>
    </xf>
    <xf numFmtId="49" fontId="3" fillId="33" borderId="0" xfId="0" applyNumberFormat="1" applyFont="1" applyFill="1" applyAlignment="1">
      <alignment wrapText="1"/>
    </xf>
    <xf numFmtId="0" fontId="4" fillId="33" borderId="0" xfId="0" applyFont="1" applyFill="1" applyAlignment="1">
      <alignment/>
    </xf>
    <xf numFmtId="49" fontId="3" fillId="34" borderId="10" xfId="0" applyNumberFormat="1" applyFont="1" applyFill="1" applyBorder="1" applyAlignment="1">
      <alignment wrapText="1"/>
    </xf>
    <xf numFmtId="0" fontId="4" fillId="34" borderId="11" xfId="0" applyFont="1" applyFill="1" applyBorder="1" applyAlignment="1">
      <alignment/>
    </xf>
    <xf numFmtId="49" fontId="4" fillId="34" borderId="12" xfId="0" applyNumberFormat="1" applyFont="1" applyFill="1" applyBorder="1" applyAlignment="1">
      <alignment wrapText="1"/>
    </xf>
    <xf numFmtId="0" fontId="4" fillId="34" borderId="13" xfId="0" applyFont="1" applyFill="1" applyBorder="1" applyAlignment="1">
      <alignment horizontal="center"/>
    </xf>
    <xf numFmtId="49" fontId="3" fillId="34" borderId="12" xfId="0" applyNumberFormat="1" applyFont="1" applyFill="1" applyBorder="1" applyAlignment="1">
      <alignment wrapText="1"/>
    </xf>
    <xf numFmtId="7" fontId="4" fillId="34" borderId="13" xfId="41" applyNumberFormat="1" applyFont="1" applyFill="1" applyBorder="1" applyAlignment="1">
      <alignment horizontal="center"/>
    </xf>
    <xf numFmtId="7" fontId="4" fillId="34" borderId="13" xfId="0" applyNumberFormat="1" applyFont="1" applyFill="1" applyBorder="1" applyAlignment="1">
      <alignment horizontal="center"/>
    </xf>
    <xf numFmtId="49" fontId="4" fillId="34" borderId="14" xfId="0" applyNumberFormat="1" applyFont="1" applyFill="1" applyBorder="1" applyAlignment="1">
      <alignment wrapText="1"/>
    </xf>
    <xf numFmtId="0" fontId="4" fillId="34" borderId="15" xfId="0" applyFont="1" applyFill="1" applyBorder="1" applyAlignment="1">
      <alignment horizontal="center"/>
    </xf>
    <xf numFmtId="49" fontId="4" fillId="33" borderId="0" xfId="0" applyNumberFormat="1" applyFont="1" applyFill="1" applyAlignment="1">
      <alignment wrapText="1"/>
    </xf>
    <xf numFmtId="0" fontId="4" fillId="33" borderId="0" xfId="0" applyFont="1" applyFill="1" applyAlignment="1">
      <alignment horizontal="center"/>
    </xf>
    <xf numFmtId="49" fontId="2" fillId="33" borderId="0" xfId="0" applyNumberFormat="1" applyFont="1" applyFill="1" applyAlignment="1">
      <alignment wrapText="1"/>
    </xf>
    <xf numFmtId="49" fontId="4" fillId="33" borderId="0" xfId="0" applyNumberFormat="1" applyFont="1" applyFill="1" applyBorder="1" applyAlignment="1">
      <alignment horizontal="center" wrapText="1"/>
    </xf>
    <xf numFmtId="0" fontId="3" fillId="33" borderId="0" xfId="0" applyFont="1" applyFill="1" applyAlignment="1">
      <alignment/>
    </xf>
    <xf numFmtId="49" fontId="4" fillId="35" borderId="16" xfId="0" applyNumberFormat="1" applyFont="1" applyFill="1" applyBorder="1" applyAlignment="1">
      <alignment wrapText="1"/>
    </xf>
    <xf numFmtId="0" fontId="4" fillId="35" borderId="17" xfId="0" applyFont="1" applyFill="1" applyBorder="1" applyAlignment="1">
      <alignment horizontal="center"/>
    </xf>
    <xf numFmtId="0" fontId="0" fillId="0" borderId="0" xfId="0" applyFont="1" applyAlignment="1">
      <alignment/>
    </xf>
    <xf numFmtId="0" fontId="6" fillId="0" borderId="0" xfId="0" applyFont="1" applyAlignment="1">
      <alignment/>
    </xf>
    <xf numFmtId="0" fontId="0" fillId="0" borderId="0" xfId="0" applyAlignment="1">
      <alignment vertical="center"/>
    </xf>
    <xf numFmtId="0" fontId="6" fillId="0" borderId="0" xfId="0" applyFont="1" applyAlignment="1">
      <alignment vertical="center"/>
    </xf>
    <xf numFmtId="0" fontId="0" fillId="0" borderId="0" xfId="0" applyFont="1" applyAlignment="1">
      <alignment vertical="center"/>
    </xf>
    <xf numFmtId="49" fontId="44" fillId="0" borderId="18" xfId="0" applyNumberFormat="1" applyFont="1" applyBorder="1" applyAlignment="1">
      <alignment vertical="center" wrapText="1"/>
    </xf>
    <xf numFmtId="49" fontId="44" fillId="0" borderId="0" xfId="0" applyNumberFormat="1" applyFont="1" applyAlignment="1">
      <alignment vertical="center" wrapText="1"/>
    </xf>
    <xf numFmtId="49" fontId="44" fillId="0" borderId="0" xfId="0" applyNumberFormat="1" applyFont="1" applyBorder="1" applyAlignment="1">
      <alignment vertical="center" wrapText="1"/>
    </xf>
    <xf numFmtId="174" fontId="6" fillId="0" borderId="0" xfId="0" applyNumberFormat="1" applyFont="1" applyBorder="1" applyAlignment="1">
      <alignment vertical="center"/>
    </xf>
    <xf numFmtId="0" fontId="0" fillId="36" borderId="0" xfId="0" applyFill="1" applyAlignment="1">
      <alignment/>
    </xf>
    <xf numFmtId="178" fontId="0" fillId="0" borderId="0" xfId="41" applyNumberFormat="1" applyFont="1" applyAlignment="1">
      <alignment/>
    </xf>
    <xf numFmtId="174" fontId="6" fillId="0" borderId="18" xfId="0" applyNumberFormat="1" applyFont="1" applyBorder="1" applyAlignment="1">
      <alignment vertical="center"/>
    </xf>
    <xf numFmtId="0" fontId="45" fillId="6" borderId="0" xfId="0" applyFont="1" applyFill="1" applyAlignment="1">
      <alignment horizontal="center" vertical="center" wrapText="1"/>
    </xf>
    <xf numFmtId="0" fontId="46" fillId="6" borderId="0" xfId="0" applyFont="1" applyFill="1" applyAlignment="1">
      <alignment horizontal="center" vertical="center" wrapText="1"/>
    </xf>
    <xf numFmtId="0" fontId="45" fillId="6" borderId="19" xfId="0" applyFont="1" applyFill="1" applyBorder="1" applyAlignment="1">
      <alignment horizontal="center" vertical="center" wrapText="1"/>
    </xf>
    <xf numFmtId="0" fontId="46" fillId="6" borderId="19" xfId="0" applyFont="1" applyFill="1" applyBorder="1" applyAlignment="1">
      <alignment horizontal="center" vertical="center" wrapText="1"/>
    </xf>
    <xf numFmtId="49" fontId="44" fillId="0" borderId="0" xfId="0" applyNumberFormat="1" applyFont="1" applyBorder="1" applyAlignment="1">
      <alignment horizontal="justify" vertical="center" wrapText="1"/>
    </xf>
    <xf numFmtId="0" fontId="0" fillId="0" borderId="0" xfId="0" applyAlignment="1">
      <alignment horizontal="justify" vertical="center"/>
    </xf>
    <xf numFmtId="174" fontId="6" fillId="0" borderId="18" xfId="0" applyNumberFormat="1" applyFont="1" applyBorder="1" applyAlignment="1" applyProtection="1">
      <alignment vertical="center"/>
      <protection locked="0"/>
    </xf>
    <xf numFmtId="175" fontId="6" fillId="0" borderId="18" xfId="0" applyNumberFormat="1" applyFont="1" applyBorder="1" applyAlignment="1" applyProtection="1">
      <alignment vertical="center"/>
      <protection locked="0"/>
    </xf>
    <xf numFmtId="49" fontId="5" fillId="33" borderId="0" xfId="0" applyNumberFormat="1" applyFont="1" applyFill="1" applyBorder="1" applyAlignment="1">
      <alignment horizontal="center" wrapText="1"/>
    </xf>
    <xf numFmtId="7" fontId="4" fillId="35" borderId="20" xfId="41" applyNumberFormat="1" applyFont="1" applyFill="1" applyBorder="1" applyAlignment="1">
      <alignment horizontal="center" vertical="center"/>
    </xf>
    <xf numFmtId="7" fontId="4" fillId="35" borderId="21" xfId="41" applyNumberFormat="1" applyFont="1" applyFill="1" applyBorder="1" applyAlignment="1">
      <alignment horizontal="center" vertical="center"/>
    </xf>
    <xf numFmtId="7" fontId="4" fillId="35" borderId="22" xfId="41" applyNumberFormat="1" applyFont="1" applyFill="1" applyBorder="1" applyAlignment="1">
      <alignment horizontal="center" vertical="center"/>
    </xf>
    <xf numFmtId="49" fontId="1" fillId="33" borderId="0" xfId="0" applyNumberFormat="1" applyFont="1" applyFill="1" applyBorder="1" applyAlignment="1">
      <alignment horizontal="center" wrapText="1"/>
    </xf>
    <xf numFmtId="49" fontId="4" fillId="35" borderId="23" xfId="0" applyNumberFormat="1" applyFont="1" applyFill="1" applyBorder="1" applyAlignment="1">
      <alignment horizontal="left" vertical="center" wrapText="1"/>
    </xf>
    <xf numFmtId="49" fontId="4" fillId="35" borderId="24" xfId="0" applyNumberFormat="1" applyFont="1" applyFill="1" applyBorder="1" applyAlignment="1">
      <alignment horizontal="left" vertical="center" wrapText="1"/>
    </xf>
    <xf numFmtId="49" fontId="4" fillId="35" borderId="25" xfId="0" applyNumberFormat="1" applyFont="1" applyFill="1" applyBorder="1" applyAlignment="1">
      <alignment horizontal="left" vertical="center" wrapText="1"/>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1162050</xdr:colOff>
      <xdr:row>10</xdr:row>
      <xdr:rowOff>0</xdr:rowOff>
    </xdr:to>
    <xdr:pic>
      <xdr:nvPicPr>
        <xdr:cNvPr id="1" name="Picture 8"/>
        <xdr:cNvPicPr preferRelativeResize="1">
          <a:picLocks noChangeAspect="1"/>
        </xdr:cNvPicPr>
      </xdr:nvPicPr>
      <xdr:blipFill>
        <a:blip r:embed="rId1"/>
        <a:stretch>
          <a:fillRect/>
        </a:stretch>
      </xdr:blipFill>
      <xdr:spPr>
        <a:xfrm>
          <a:off x="0" y="0"/>
          <a:ext cx="5476875" cy="1619250"/>
        </a:xfrm>
        <a:prstGeom prst="rect">
          <a:avLst/>
        </a:prstGeom>
        <a:noFill/>
        <a:ln w="9525" cmpd="sng">
          <a:noFill/>
        </a:ln>
      </xdr:spPr>
    </xdr:pic>
    <xdr:clientData/>
  </xdr:twoCellAnchor>
  <xdr:twoCellAnchor editAs="oneCell">
    <xdr:from>
      <xdr:col>0</xdr:col>
      <xdr:colOff>657225</xdr:colOff>
      <xdr:row>28</xdr:row>
      <xdr:rowOff>66675</xdr:rowOff>
    </xdr:from>
    <xdr:to>
      <xdr:col>2</xdr:col>
      <xdr:colOff>790575</xdr:colOff>
      <xdr:row>35</xdr:row>
      <xdr:rowOff>114300</xdr:rowOff>
    </xdr:to>
    <xdr:pic>
      <xdr:nvPicPr>
        <xdr:cNvPr id="2" name="Picture 14"/>
        <xdr:cNvPicPr preferRelativeResize="1">
          <a:picLocks noChangeAspect="1"/>
        </xdr:cNvPicPr>
      </xdr:nvPicPr>
      <xdr:blipFill>
        <a:blip r:embed="rId2"/>
        <a:stretch>
          <a:fillRect/>
        </a:stretch>
      </xdr:blipFill>
      <xdr:spPr>
        <a:xfrm>
          <a:off x="657225" y="9001125"/>
          <a:ext cx="4448175" cy="1181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200025</xdr:colOff>
      <xdr:row>11</xdr:row>
      <xdr:rowOff>95250</xdr:rowOff>
    </xdr:from>
    <xdr:to>
      <xdr:col>3</xdr:col>
      <xdr:colOff>161925</xdr:colOff>
      <xdr:row>11</xdr:row>
      <xdr:rowOff>95250</xdr:rowOff>
    </xdr:to>
    <xdr:sp>
      <xdr:nvSpPr>
        <xdr:cNvPr id="1" name="Line 3"/>
        <xdr:cNvSpPr>
          <a:spLocks/>
        </xdr:cNvSpPr>
      </xdr:nvSpPr>
      <xdr:spPr>
        <a:xfrm flipH="1">
          <a:off x="6419850" y="2638425"/>
          <a:ext cx="571500"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323850</xdr:colOff>
      <xdr:row>20</xdr:row>
      <xdr:rowOff>9525</xdr:rowOff>
    </xdr:from>
    <xdr:to>
      <xdr:col>14</xdr:col>
      <xdr:colOff>238125</xdr:colOff>
      <xdr:row>20</xdr:row>
      <xdr:rowOff>9525</xdr:rowOff>
    </xdr:to>
    <xdr:sp>
      <xdr:nvSpPr>
        <xdr:cNvPr id="2" name="Line 5"/>
        <xdr:cNvSpPr>
          <a:spLocks/>
        </xdr:cNvSpPr>
      </xdr:nvSpPr>
      <xdr:spPr>
        <a:xfrm flipH="1">
          <a:off x="13249275" y="4562475"/>
          <a:ext cx="523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323850</xdr:colOff>
      <xdr:row>20</xdr:row>
      <xdr:rowOff>9525</xdr:rowOff>
    </xdr:from>
    <xdr:to>
      <xdr:col>13</xdr:col>
      <xdr:colOff>238125</xdr:colOff>
      <xdr:row>20</xdr:row>
      <xdr:rowOff>9525</xdr:rowOff>
    </xdr:to>
    <xdr:sp>
      <xdr:nvSpPr>
        <xdr:cNvPr id="3" name="Line 6"/>
        <xdr:cNvSpPr>
          <a:spLocks/>
        </xdr:cNvSpPr>
      </xdr:nvSpPr>
      <xdr:spPr>
        <a:xfrm flipH="1">
          <a:off x="12639675" y="4562475"/>
          <a:ext cx="523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323850</xdr:colOff>
      <xdr:row>16</xdr:row>
      <xdr:rowOff>9525</xdr:rowOff>
    </xdr:from>
    <xdr:to>
      <xdr:col>14</xdr:col>
      <xdr:colOff>238125</xdr:colOff>
      <xdr:row>16</xdr:row>
      <xdr:rowOff>9525</xdr:rowOff>
    </xdr:to>
    <xdr:sp>
      <xdr:nvSpPr>
        <xdr:cNvPr id="4" name="Line 7"/>
        <xdr:cNvSpPr>
          <a:spLocks/>
        </xdr:cNvSpPr>
      </xdr:nvSpPr>
      <xdr:spPr>
        <a:xfrm flipH="1">
          <a:off x="13249275" y="3762375"/>
          <a:ext cx="523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323850</xdr:colOff>
      <xdr:row>15</xdr:row>
      <xdr:rowOff>9525</xdr:rowOff>
    </xdr:from>
    <xdr:to>
      <xdr:col>14</xdr:col>
      <xdr:colOff>238125</xdr:colOff>
      <xdr:row>15</xdr:row>
      <xdr:rowOff>9525</xdr:rowOff>
    </xdr:to>
    <xdr:sp>
      <xdr:nvSpPr>
        <xdr:cNvPr id="5" name="Line 8"/>
        <xdr:cNvSpPr>
          <a:spLocks/>
        </xdr:cNvSpPr>
      </xdr:nvSpPr>
      <xdr:spPr>
        <a:xfrm flipH="1">
          <a:off x="13249275" y="3562350"/>
          <a:ext cx="523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209550</xdr:colOff>
      <xdr:row>7</xdr:row>
      <xdr:rowOff>104775</xdr:rowOff>
    </xdr:from>
    <xdr:to>
      <xdr:col>3</xdr:col>
      <xdr:colOff>114300</xdr:colOff>
      <xdr:row>7</xdr:row>
      <xdr:rowOff>104775</xdr:rowOff>
    </xdr:to>
    <xdr:sp>
      <xdr:nvSpPr>
        <xdr:cNvPr id="6" name="Line 9"/>
        <xdr:cNvSpPr>
          <a:spLocks/>
        </xdr:cNvSpPr>
      </xdr:nvSpPr>
      <xdr:spPr>
        <a:xfrm flipH="1">
          <a:off x="6429375" y="1847850"/>
          <a:ext cx="514350"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333375</xdr:colOff>
      <xdr:row>11</xdr:row>
      <xdr:rowOff>47625</xdr:rowOff>
    </xdr:from>
    <xdr:to>
      <xdr:col>14</xdr:col>
      <xdr:colOff>238125</xdr:colOff>
      <xdr:row>11</xdr:row>
      <xdr:rowOff>47625</xdr:rowOff>
    </xdr:to>
    <xdr:sp>
      <xdr:nvSpPr>
        <xdr:cNvPr id="7" name="Line 10"/>
        <xdr:cNvSpPr>
          <a:spLocks/>
        </xdr:cNvSpPr>
      </xdr:nvSpPr>
      <xdr:spPr>
        <a:xfrm flipH="1">
          <a:off x="13258800" y="2590800"/>
          <a:ext cx="514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oglio1"/>
  <dimension ref="B11:C37"/>
  <sheetViews>
    <sheetView showGridLines="0" tabSelected="1" zoomScalePageLayoutView="0" workbookViewId="0" topLeftCell="A1">
      <selection activeCell="B13" sqref="B13:C13"/>
    </sheetView>
  </sheetViews>
  <sheetFormatPr defaultColWidth="9.140625" defaultRowHeight="12.75"/>
  <cols>
    <col min="1" max="1" width="13.00390625" style="0" customWidth="1"/>
    <col min="2" max="2" width="51.7109375" style="0" customWidth="1"/>
    <col min="3" max="3" width="21.7109375" style="0" customWidth="1"/>
    <col min="4" max="7" width="9.140625" style="0" customWidth="1"/>
  </cols>
  <sheetData>
    <row r="11" spans="2:3" ht="58.5" customHeight="1" thickBot="1">
      <c r="B11" s="34" t="s">
        <v>19</v>
      </c>
      <c r="C11" s="35"/>
    </row>
    <row r="12" spans="2:3" ht="58.5" customHeight="1" thickTop="1">
      <c r="B12" s="36" t="s">
        <v>20</v>
      </c>
      <c r="C12" s="37"/>
    </row>
    <row r="13" spans="2:3" s="31" customFormat="1" ht="58.5" customHeight="1">
      <c r="B13" s="38" t="s">
        <v>11</v>
      </c>
      <c r="C13" s="39"/>
    </row>
    <row r="14" spans="2:3" s="31" customFormat="1" ht="58.5" customHeight="1">
      <c r="B14" s="38" t="s">
        <v>12</v>
      </c>
      <c r="C14" s="39"/>
    </row>
    <row r="15" spans="2:3" ht="5.25" customHeight="1">
      <c r="B15" s="23"/>
      <c r="C15" s="22"/>
    </row>
    <row r="16" spans="2:3" s="24" customFormat="1" ht="21.75" customHeight="1">
      <c r="B16" s="27" t="s">
        <v>13</v>
      </c>
      <c r="C16" s="40">
        <v>0</v>
      </c>
    </row>
    <row r="17" spans="2:3" s="24" customFormat="1" ht="21.75" customHeight="1">
      <c r="B17" s="27" t="s">
        <v>14</v>
      </c>
      <c r="C17" s="40"/>
    </row>
    <row r="18" spans="2:3" s="24" customFormat="1" ht="21.75" customHeight="1">
      <c r="B18" s="28"/>
      <c r="C18" s="25"/>
    </row>
    <row r="19" spans="2:3" s="24" customFormat="1" ht="21.75" customHeight="1">
      <c r="B19" s="27" t="s">
        <v>9</v>
      </c>
      <c r="C19" s="41">
        <v>0</v>
      </c>
    </row>
    <row r="20" spans="2:3" s="24" customFormat="1" ht="21.75" customHeight="1">
      <c r="B20" s="27" t="s">
        <v>10</v>
      </c>
      <c r="C20" s="41"/>
    </row>
    <row r="21" spans="2:3" s="24" customFormat="1" ht="21.75" customHeight="1">
      <c r="B21" s="28"/>
      <c r="C21" s="25"/>
    </row>
    <row r="22" spans="2:3" s="24" customFormat="1" ht="39.75" customHeight="1">
      <c r="B22" s="27" t="s">
        <v>5</v>
      </c>
      <c r="C22" s="33">
        <f>+'Foglio 1'!B19</f>
        <v>200</v>
      </c>
    </row>
    <row r="23" spans="2:3" s="24" customFormat="1" ht="39.75" customHeight="1">
      <c r="B23" s="27" t="s">
        <v>6</v>
      </c>
      <c r="C23" s="33"/>
    </row>
    <row r="24" spans="2:3" s="24" customFormat="1" ht="21.75" customHeight="1">
      <c r="B24" s="28"/>
      <c r="C24" s="25"/>
    </row>
    <row r="25" spans="2:3" s="24" customFormat="1" ht="39.75" customHeight="1">
      <c r="B25" s="27" t="s">
        <v>7</v>
      </c>
      <c r="C25" s="33">
        <f>+'Foglio 1'!B21</f>
        <v>200.8</v>
      </c>
    </row>
    <row r="26" spans="2:3" s="24" customFormat="1" ht="39.75" customHeight="1">
      <c r="B26" s="27" t="s">
        <v>8</v>
      </c>
      <c r="C26" s="33"/>
    </row>
    <row r="27" spans="2:3" s="24" customFormat="1" ht="12.75">
      <c r="B27" s="29"/>
      <c r="C27" s="30"/>
    </row>
    <row r="28" spans="2:3" s="24" customFormat="1" ht="12.75">
      <c r="B28" s="29"/>
      <c r="C28" s="30"/>
    </row>
    <row r="29" spans="2:3" ht="12.75">
      <c r="B29" s="23"/>
      <c r="C29" s="26"/>
    </row>
    <row r="30" spans="2:3" ht="12.75">
      <c r="B30" s="22"/>
      <c r="C30" s="22"/>
    </row>
    <row r="31" spans="2:3" ht="12.75">
      <c r="B31" s="22"/>
      <c r="C31" s="22"/>
    </row>
    <row r="32" spans="2:3" ht="12.75">
      <c r="B32" s="22"/>
      <c r="C32" s="22"/>
    </row>
    <row r="33" spans="2:3" ht="12.75">
      <c r="B33" s="22"/>
      <c r="C33" s="22"/>
    </row>
    <row r="34" spans="2:3" ht="12.75">
      <c r="B34" s="22"/>
      <c r="C34" s="22"/>
    </row>
    <row r="35" spans="2:3" ht="12.75">
      <c r="B35" s="22"/>
      <c r="C35" s="22"/>
    </row>
    <row r="36" spans="2:3" ht="12.75">
      <c r="B36" s="22"/>
      <c r="C36" s="22"/>
    </row>
    <row r="37" spans="2:3" ht="12.75">
      <c r="B37" s="22"/>
      <c r="C37" s="22"/>
    </row>
  </sheetData>
  <sheetProtection/>
  <mergeCells count="8">
    <mergeCell ref="C22:C23"/>
    <mergeCell ref="C25:C26"/>
    <mergeCell ref="B11:C11"/>
    <mergeCell ref="B12:C12"/>
    <mergeCell ref="B13:C13"/>
    <mergeCell ref="B14:C14"/>
    <mergeCell ref="C16:C17"/>
    <mergeCell ref="C19:C20"/>
  </mergeCells>
  <printOptions horizontalCentered="1"/>
  <pageMargins left="0" right="0" top="0.3937007874015748" bottom="0.3937007874015748" header="0.5118110236220472" footer="0.5118110236220472"/>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codeName="Foglio2"/>
  <dimension ref="A1:B29"/>
  <sheetViews>
    <sheetView zoomScalePageLayoutView="0" workbookViewId="0" topLeftCell="A1">
      <selection activeCell="A18" sqref="A18"/>
    </sheetView>
  </sheetViews>
  <sheetFormatPr defaultColWidth="9.140625" defaultRowHeight="12.75"/>
  <cols>
    <col min="1" max="1" width="70.00390625" style="17" customWidth="1"/>
    <col min="2" max="2" width="23.28125" style="5" customWidth="1"/>
    <col min="3" max="16384" width="9.140625" style="3" customWidth="1"/>
  </cols>
  <sheetData>
    <row r="1" spans="1:2" ht="26.25">
      <c r="A1" s="46" t="s">
        <v>15</v>
      </c>
      <c r="B1" s="46"/>
    </row>
    <row r="2" spans="1:2" s="19" customFormat="1" ht="15.75">
      <c r="A2" s="18"/>
      <c r="B2" s="18"/>
    </row>
    <row r="3" spans="1:2" ht="32.25" customHeight="1">
      <c r="A3" s="42" t="s">
        <v>2</v>
      </c>
      <c r="B3" s="42"/>
    </row>
    <row r="4" ht="15.75">
      <c r="A4" s="4"/>
    </row>
    <row r="5" spans="1:2" ht="15.75" customHeight="1">
      <c r="A5" s="47" t="s">
        <v>0</v>
      </c>
      <c r="B5" s="43">
        <f>+AUSDRUCK_STAMPA!C16</f>
        <v>0</v>
      </c>
    </row>
    <row r="6" spans="1:2" ht="15.75" customHeight="1">
      <c r="A6" s="48"/>
      <c r="B6" s="44"/>
    </row>
    <row r="7" spans="1:2" ht="15.75" customHeight="1">
      <c r="A7" s="48"/>
      <c r="B7" s="44"/>
    </row>
    <row r="8" spans="1:2" ht="15.75" customHeight="1">
      <c r="A8" s="48"/>
      <c r="B8" s="44"/>
    </row>
    <row r="9" spans="1:2" ht="15.75" customHeight="1">
      <c r="A9" s="48"/>
      <c r="B9" s="44"/>
    </row>
    <row r="10" spans="1:2" ht="15.75" customHeight="1">
      <c r="A10" s="49"/>
      <c r="B10" s="45"/>
    </row>
    <row r="11" ht="15.75">
      <c r="A11" s="4"/>
    </row>
    <row r="12" spans="1:2" ht="15.75">
      <c r="A12" s="20" t="s">
        <v>16</v>
      </c>
      <c r="B12" s="21">
        <f>+AUSDRUCK_STAMPA!C19</f>
        <v>0</v>
      </c>
    </row>
    <row r="13" ht="15.75">
      <c r="A13" s="4"/>
    </row>
    <row r="14" spans="1:2" ht="32.25" customHeight="1">
      <c r="A14" s="42" t="s">
        <v>17</v>
      </c>
      <c r="B14" s="42"/>
    </row>
    <row r="15" ht="15.75">
      <c r="A15" s="4"/>
    </row>
    <row r="16" spans="1:2" ht="15.75">
      <c r="A16" s="6"/>
      <c r="B16" s="7"/>
    </row>
    <row r="17" spans="1:2" ht="15.75">
      <c r="A17" s="8" t="s">
        <v>18</v>
      </c>
      <c r="B17" s="9"/>
    </row>
    <row r="18" spans="1:2" ht="15.75">
      <c r="A18" s="10"/>
      <c r="B18" s="9"/>
    </row>
    <row r="19" spans="1:2" ht="15.75">
      <c r="A19" s="8" t="s">
        <v>3</v>
      </c>
      <c r="B19" s="11">
        <f>ROUND(IF(Foglio2!A13&lt;40000,Foglio2!A13,40000)+B12*Foglio2!A24,0)</f>
        <v>200</v>
      </c>
    </row>
    <row r="20" spans="1:2" ht="15.75">
      <c r="A20" s="8"/>
      <c r="B20" s="9"/>
    </row>
    <row r="21" spans="1:2" ht="15.75">
      <c r="A21" s="8" t="s">
        <v>4</v>
      </c>
      <c r="B21" s="12">
        <f>B19*1.004</f>
        <v>200.8</v>
      </c>
    </row>
    <row r="22" spans="1:2" ht="15.75">
      <c r="A22" s="13"/>
      <c r="B22" s="14"/>
    </row>
    <row r="23" spans="1:2" ht="15.75">
      <c r="A23" s="15"/>
      <c r="B23" s="16"/>
    </row>
    <row r="24" ht="15.75">
      <c r="A24" s="4"/>
    </row>
    <row r="25" ht="15.75">
      <c r="A25" s="4"/>
    </row>
    <row r="26" ht="15.75">
      <c r="A26" s="4"/>
    </row>
    <row r="27" ht="15.75">
      <c r="A27" s="4"/>
    </row>
    <row r="28" ht="15.75">
      <c r="A28" s="4"/>
    </row>
    <row r="29" ht="15.75">
      <c r="A29" s="4"/>
    </row>
  </sheetData>
  <sheetProtection password="C63C" sheet="1"/>
  <mergeCells count="5">
    <mergeCell ref="A14:B14"/>
    <mergeCell ref="B5:B10"/>
    <mergeCell ref="A1:B1"/>
    <mergeCell ref="A3:B3"/>
    <mergeCell ref="A5:A10"/>
  </mergeCell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Foglio3"/>
  <dimension ref="A1:G25"/>
  <sheetViews>
    <sheetView zoomScalePageLayoutView="0" workbookViewId="0" topLeftCell="A1">
      <selection activeCell="A1" sqref="A1"/>
    </sheetView>
  </sheetViews>
  <sheetFormatPr defaultColWidth="9.140625" defaultRowHeight="12.75"/>
  <cols>
    <col min="1" max="2" width="14.00390625" style="1" bestFit="1" customWidth="1"/>
    <col min="3" max="3" width="9.28125" style="1" bestFit="1" customWidth="1"/>
    <col min="4" max="4" width="9.140625" style="1" customWidth="1"/>
    <col min="5" max="5" width="14.00390625" style="1" bestFit="1" customWidth="1"/>
    <col min="6" max="6" width="16.00390625" style="32" bestFit="1" customWidth="1"/>
    <col min="7" max="7" width="9.28125" style="1" bestFit="1" customWidth="1"/>
    <col min="8" max="16384" width="9.140625" style="1" customWidth="1"/>
  </cols>
  <sheetData>
    <row r="1" spans="1:3" ht="12.75">
      <c r="A1" s="1">
        <v>0</v>
      </c>
      <c r="B1" s="1">
        <v>100000.001</v>
      </c>
      <c r="C1" s="1">
        <v>200</v>
      </c>
    </row>
    <row r="2" spans="1:7" ht="12.75">
      <c r="A2" s="1">
        <v>100000.01</v>
      </c>
      <c r="B2" s="1">
        <v>250000.001</v>
      </c>
      <c r="C2" s="2">
        <v>0.00015</v>
      </c>
      <c r="E2" s="1">
        <v>150000</v>
      </c>
      <c r="F2" s="32">
        <f aca="true" t="shared" si="0" ref="F2:F7">+E2*C2</f>
        <v>22.499999999999996</v>
      </c>
      <c r="G2" s="1">
        <v>222.5</v>
      </c>
    </row>
    <row r="3" spans="1:7" ht="12.75">
      <c r="A3" s="1">
        <v>250000.01</v>
      </c>
      <c r="B3" s="1">
        <v>500000.001</v>
      </c>
      <c r="C3" s="2">
        <v>0.00013</v>
      </c>
      <c r="E3" s="1">
        <v>250000</v>
      </c>
      <c r="F3" s="32">
        <f t="shared" si="0"/>
        <v>32.5</v>
      </c>
      <c r="G3" s="1">
        <f>+G2+F3</f>
        <v>255</v>
      </c>
    </row>
    <row r="4" spans="1:7" ht="12.75">
      <c r="A4" s="1">
        <v>500000.01</v>
      </c>
      <c r="B4" s="1">
        <v>1000000.001</v>
      </c>
      <c r="C4" s="2">
        <v>0.0001</v>
      </c>
      <c r="E4" s="1">
        <v>500000</v>
      </c>
      <c r="F4" s="32">
        <f t="shared" si="0"/>
        <v>50</v>
      </c>
      <c r="G4" s="1">
        <f>+G3+F4</f>
        <v>305</v>
      </c>
    </row>
    <row r="5" spans="1:7" ht="12.75">
      <c r="A5" s="1">
        <v>1000000.01</v>
      </c>
      <c r="B5" s="1">
        <v>10000000.001</v>
      </c>
      <c r="C5" s="2">
        <v>9E-05</v>
      </c>
      <c r="E5" s="1">
        <v>9000000</v>
      </c>
      <c r="F5" s="32">
        <f t="shared" si="0"/>
        <v>810</v>
      </c>
      <c r="G5" s="1">
        <f>+G4+F5</f>
        <v>1115</v>
      </c>
    </row>
    <row r="6" spans="1:7" ht="12.75">
      <c r="A6" s="1">
        <v>10000000.01</v>
      </c>
      <c r="B6" s="1">
        <v>35000000.001</v>
      </c>
      <c r="C6" s="2">
        <v>5E-05</v>
      </c>
      <c r="E6" s="1">
        <v>25000000</v>
      </c>
      <c r="F6" s="32">
        <f t="shared" si="0"/>
        <v>1250</v>
      </c>
      <c r="G6" s="1">
        <f>+G5+F6</f>
        <v>2365</v>
      </c>
    </row>
    <row r="7" spans="1:7" ht="12.75">
      <c r="A7" s="1">
        <v>35000000.01</v>
      </c>
      <c r="B7" s="1">
        <v>50000000.001</v>
      </c>
      <c r="C7" s="2">
        <v>3E-05</v>
      </c>
      <c r="E7" s="1">
        <v>15000000</v>
      </c>
      <c r="F7" s="32">
        <f t="shared" si="0"/>
        <v>450</v>
      </c>
      <c r="G7" s="1">
        <f>+G6+F7</f>
        <v>2815</v>
      </c>
    </row>
    <row r="8" spans="1:3" ht="12.75">
      <c r="A8" s="1">
        <v>50000000.01</v>
      </c>
      <c r="C8" s="2">
        <v>1E-05</v>
      </c>
    </row>
    <row r="9" ht="12.75">
      <c r="C9" s="2"/>
    </row>
    <row r="10" ht="12.75">
      <c r="C10" s="2"/>
    </row>
    <row r="11" spans="1:3" ht="12.75">
      <c r="A11" s="1" t="s">
        <v>0</v>
      </c>
      <c r="B11" s="1">
        <f>+'Foglio 1'!B5</f>
        <v>0</v>
      </c>
      <c r="C11" s="2"/>
    </row>
    <row r="12" ht="12.75">
      <c r="C12" s="2"/>
    </row>
    <row r="13" spans="1:3" ht="12.75">
      <c r="A13" s="32">
        <f>ROUND((IF(B11&lt;B1,C1,A14)),5)</f>
        <v>200</v>
      </c>
      <c r="C13" s="2"/>
    </row>
    <row r="14" spans="1:3" ht="12.75">
      <c r="A14" s="32">
        <f>IF(B11&lt;B2,ROUND((B11-A2)*C2+200,5),A15)</f>
        <v>185</v>
      </c>
      <c r="C14" s="2"/>
    </row>
    <row r="15" spans="1:3" ht="12.75">
      <c r="A15" s="32">
        <f>IF(B11&lt;B3,ROUND((B11-A3)*C3+222.5,5),A16)</f>
        <v>190</v>
      </c>
      <c r="C15" s="2"/>
    </row>
    <row r="16" spans="1:3" ht="12.75">
      <c r="A16" s="32">
        <f>IF(B11&lt;B4,ROUND((B11-A4)*C4+255,5),A17)</f>
        <v>205</v>
      </c>
      <c r="C16" s="2"/>
    </row>
    <row r="17" spans="1:3" ht="12.75">
      <c r="A17" s="32">
        <f>IF(B11&lt;B5,ROUND((B11-A5)*C5+305,5),A18)</f>
        <v>215</v>
      </c>
      <c r="C17" s="2"/>
    </row>
    <row r="18" spans="1:3" ht="12.75">
      <c r="A18" s="32">
        <f>IF(B11&lt;B6,ROUND((B11-A6)*C6+1115,5),A19)</f>
        <v>615</v>
      </c>
      <c r="C18" s="2"/>
    </row>
    <row r="19" spans="1:3" ht="12.75">
      <c r="A19" s="32">
        <f>IF(B11&lt;B7,ROUND((B11-A7)*C7+2365,5),A20)</f>
        <v>1315</v>
      </c>
      <c r="C19" s="2"/>
    </row>
    <row r="20" spans="1:3" ht="12.75">
      <c r="A20" s="32">
        <f>IF(B11&gt;A8,ROUND((B11-A8)*C8,5)+2815,0)</f>
        <v>0</v>
      </c>
      <c r="C20" s="2"/>
    </row>
    <row r="21" ht="12.75">
      <c r="C21" s="2"/>
    </row>
    <row r="22" spans="1:3" ht="12.75">
      <c r="A22" s="1" t="s">
        <v>1</v>
      </c>
      <c r="B22" s="1">
        <f>+'Foglio 1'!B12</f>
        <v>0</v>
      </c>
      <c r="C22" s="2"/>
    </row>
    <row r="23" ht="12.75">
      <c r="C23" s="2"/>
    </row>
    <row r="24" spans="1:3" ht="12.75">
      <c r="A24" s="32">
        <f>IF(A13/5&gt;200,200,ROUND(A13/5,5))</f>
        <v>40</v>
      </c>
      <c r="C24" s="2"/>
    </row>
    <row r="25" ht="12.75">
      <c r="C25" s="2"/>
    </row>
  </sheetData>
  <sheetProtection password="C63C" sheet="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cciaa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langebner</dc:creator>
  <cp:keywords/>
  <dc:description/>
  <cp:lastModifiedBy> Langebner Irene</cp:lastModifiedBy>
  <cp:lastPrinted>2008-05-21T15:49:08Z</cp:lastPrinted>
  <dcterms:created xsi:type="dcterms:W3CDTF">2008-02-19T13:13:04Z</dcterms:created>
  <dcterms:modified xsi:type="dcterms:W3CDTF">2013-12-09T08:37:32Z</dcterms:modified>
  <cp:category/>
  <cp:version/>
  <cp:contentType/>
  <cp:contentStatus/>
</cp:coreProperties>
</file>