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760" activeTab="0"/>
  </bookViews>
  <sheets>
    <sheet name="AUSDRUCK_STAMPA" sheetId="1" r:id="rId1"/>
    <sheet name="Foglio2" sheetId="2" r:id="rId2"/>
  </sheets>
  <definedNames>
    <definedName name="_xlnm.Print_Area" localSheetId="0">'AUSDRUCK_STAMPA'!$A$1:$C$35</definedName>
  </definedNames>
  <calcPr fullCalcOnLoad="1"/>
</workbook>
</file>

<file path=xl/sharedStrings.xml><?xml version="1.0" encoding="utf-8"?>
<sst xmlns="http://schemas.openxmlformats.org/spreadsheetml/2006/main" count="13" uniqueCount="13">
  <si>
    <t>FATTURATO</t>
  </si>
  <si>
    <t>UL</t>
  </si>
  <si>
    <t>Geschuldete Gebühr bei Zahlung innerhalb der 30 folgenden Tage</t>
  </si>
  <si>
    <t>Importo dovuto in caso di pagamento entro i 30 giorni successivi</t>
  </si>
  <si>
    <t>Anzahl Betriebseinheiten in der Provinz Bozen</t>
  </si>
  <si>
    <t>Numero unità locali nella provincia di Bolzano</t>
  </si>
  <si>
    <t>IRAP-Umsatz des Vorjahres</t>
  </si>
  <si>
    <t>Fatturato IRAP dell'anno precedente</t>
  </si>
  <si>
    <t>TOTALE</t>
  </si>
  <si>
    <t xml:space="preserve">Geschuldete Gebühr bei Zahlung innerhalb der normalen Fälligkeit </t>
  </si>
  <si>
    <t xml:space="preserve">Importo dovuto in caso di pagamento entro la scadenza ordinaria </t>
  </si>
  <si>
    <r>
      <t xml:space="preserve">BERECHNUNG DER VON SEITEN DER UNTERNEHMEN DER ORDENTLICHEN SEKTION AN DIE HANDELSKAMMER BOZEN GESCHULDETE JAHRESGEBÜHR </t>
    </r>
    <r>
      <rPr>
        <b/>
        <sz val="18"/>
        <color indexed="10"/>
        <rFont val="Arial"/>
        <family val="2"/>
      </rPr>
      <t>2022</t>
    </r>
  </si>
  <si>
    <r>
      <t xml:space="preserve">CALCOLO DEL DIRITTO ANNUALE DOVUTO DALLE IMPRESE ISCRITTE NELLA SEZIONE ORDINARIA ALLA CAMERA DI COMMERCIO DI BOLZANO </t>
    </r>
    <r>
      <rPr>
        <b/>
        <sz val="18"/>
        <color indexed="10"/>
        <rFont val="Arial"/>
        <family val="2"/>
      </rPr>
      <t>2022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</si>
</sst>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%"/>
    <numFmt numFmtId="173" formatCode="0.000%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_-* #,##0.000_-;\-* #,##0.000_-;_-* &quot;-&quot;???_-;_-@_-"/>
    <numFmt numFmtId="178" formatCode="[$€-2]\ #.##000_);[Red]\([$€-2]\ #.##000\)"/>
    <numFmt numFmtId="179" formatCode="&quot;€&quot;* #,##0;&quot;€&quot;* \-#,##0"/>
    <numFmt numFmtId="180" formatCode="&quot;€&quot;* #,##0.00;&quot;€&quot;* \-#,##0.00"/>
    <numFmt numFmtId="181" formatCode="\ \ \ \ \ &quot;€&quot;* #,##0.00;\ \ \ \ \ &quot;€&quot;* \-#,##0.00"/>
    <numFmt numFmtId="182" formatCode="\ \ \ \ \ &quot;€&quot;* #,##0.00\ \ \ \ \ ;\ \ \ \ \ &quot;€&quot;* \-#,##0.00\ \ \ \ \ "/>
    <numFmt numFmtId="183" formatCode="0\ \ \ \ \ 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_-* #,##0.000000_-;\-* #,##0.000000_-;_-* &quot;-&quot;??_-;_-@_-"/>
    <numFmt numFmtId="188" formatCode="_-* #,##0.00000_-;\-* #,##0.00000_-;_-* &quot;-&quot;???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"/>
      <family val="2"/>
    </font>
    <font>
      <b/>
      <sz val="36"/>
      <color indexed="17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4" tint="-0.24997000396251678"/>
      <name val="Arial"/>
      <family val="2"/>
    </font>
    <font>
      <b/>
      <sz val="36"/>
      <color rgb="FF00B05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3" fontId="0" fillId="0" borderId="0" xfId="43" applyFont="1" applyAlignment="1">
      <alignment/>
    </xf>
    <xf numFmtId="173" fontId="0" fillId="0" borderId="0" xfId="48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1" fillId="0" borderId="10" xfId="0" applyNumberFormat="1" applyFont="1" applyBorder="1" applyAlignment="1">
      <alignment vertical="center" wrapText="1"/>
    </xf>
    <xf numFmtId="49" fontId="41" fillId="0" borderId="0" xfId="0" applyNumberFormat="1" applyFont="1" applyAlignment="1">
      <alignment vertical="center" wrapText="1"/>
    </xf>
    <xf numFmtId="49" fontId="41" fillId="0" borderId="0" xfId="0" applyNumberFormat="1" applyFont="1" applyBorder="1" applyAlignment="1">
      <alignment vertical="center" wrapText="1"/>
    </xf>
    <xf numFmtId="182" fontId="1" fillId="0" borderId="0" xfId="0" applyNumberFormat="1" applyFont="1" applyBorder="1" applyAlignment="1">
      <alignment vertical="center"/>
    </xf>
    <xf numFmtId="0" fontId="0" fillId="33" borderId="0" xfId="0" applyFill="1" applyAlignment="1">
      <alignment/>
    </xf>
    <xf numFmtId="186" fontId="0" fillId="0" borderId="0" xfId="43" applyNumberFormat="1" applyFont="1" applyAlignment="1">
      <alignment/>
    </xf>
    <xf numFmtId="0" fontId="42" fillId="0" borderId="0" xfId="0" applyFont="1" applyAlignment="1">
      <alignment horizontal="center" vertical="center"/>
    </xf>
    <xf numFmtId="182" fontId="1" fillId="0" borderId="10" xfId="0" applyNumberFormat="1" applyFont="1" applyBorder="1" applyAlignment="1">
      <alignment vertical="center"/>
    </xf>
    <xf numFmtId="0" fontId="43" fillId="6" borderId="0" xfId="0" applyFont="1" applyFill="1" applyAlignment="1">
      <alignment horizontal="center" vertical="center" wrapText="1"/>
    </xf>
    <xf numFmtId="0" fontId="44" fillId="6" borderId="0" xfId="0" applyFont="1" applyFill="1" applyAlignment="1">
      <alignment horizontal="center" vertical="center" wrapText="1"/>
    </xf>
    <xf numFmtId="0" fontId="43" fillId="6" borderId="11" xfId="0" applyFont="1" applyFill="1" applyBorder="1" applyAlignment="1">
      <alignment horizontal="center" vertical="center" wrapText="1"/>
    </xf>
    <xf numFmtId="0" fontId="44" fillId="6" borderId="11" xfId="0" applyFont="1" applyFill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182" fontId="1" fillId="0" borderId="10" xfId="0" applyNumberFormat="1" applyFont="1" applyBorder="1" applyAlignment="1" applyProtection="1">
      <alignment vertical="center"/>
      <protection locked="0"/>
    </xf>
    <xf numFmtId="183" fontId="1" fillId="0" borderId="1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1162050</xdr:colOff>
      <xdr:row>10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768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28</xdr:row>
      <xdr:rowOff>66675</xdr:rowOff>
    </xdr:from>
    <xdr:to>
      <xdr:col>2</xdr:col>
      <xdr:colOff>790575</xdr:colOff>
      <xdr:row>35</xdr:row>
      <xdr:rowOff>114300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7839075"/>
          <a:ext cx="4448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1:K37"/>
  <sheetViews>
    <sheetView showGridLines="0" tabSelected="1" zoomScalePageLayoutView="0" workbookViewId="0" topLeftCell="A1">
      <selection activeCell="B13" sqref="B13:C13"/>
    </sheetView>
  </sheetViews>
  <sheetFormatPr defaultColWidth="9.140625" defaultRowHeight="12.75"/>
  <cols>
    <col min="1" max="1" width="13.00390625" style="0" customWidth="1"/>
    <col min="2" max="2" width="51.7109375" style="0" customWidth="1"/>
    <col min="3" max="3" width="21.7109375" style="0" customWidth="1"/>
    <col min="4" max="7" width="9.140625" style="0" customWidth="1"/>
  </cols>
  <sheetData>
    <row r="11" spans="2:3" ht="58.5" customHeight="1" thickBot="1">
      <c r="B11" s="16" t="s">
        <v>11</v>
      </c>
      <c r="C11" s="17"/>
    </row>
    <row r="12" spans="2:3" ht="58.5" customHeight="1" thickTop="1">
      <c r="B12" s="18" t="s">
        <v>12</v>
      </c>
      <c r="C12" s="19"/>
    </row>
    <row r="13" spans="2:3" s="12" customFormat="1" ht="12.75">
      <c r="B13" s="20"/>
      <c r="C13" s="21"/>
    </row>
    <row r="14" spans="2:3" s="12" customFormat="1" ht="12.75">
      <c r="B14" s="20"/>
      <c r="C14" s="21"/>
    </row>
    <row r="15" spans="2:3" ht="5.25" customHeight="1">
      <c r="B15" s="4"/>
      <c r="C15" s="3"/>
    </row>
    <row r="16" spans="2:11" s="5" customFormat="1" ht="21.75" customHeight="1">
      <c r="B16" s="8" t="s">
        <v>6</v>
      </c>
      <c r="C16" s="22">
        <v>0</v>
      </c>
      <c r="E16" s="14"/>
      <c r="F16" s="14"/>
      <c r="G16" s="14"/>
      <c r="H16" s="14"/>
      <c r="I16" s="14"/>
      <c r="J16" s="14"/>
      <c r="K16" s="14"/>
    </row>
    <row r="17" spans="2:11" s="5" customFormat="1" ht="21.75" customHeight="1">
      <c r="B17" s="8" t="s">
        <v>7</v>
      </c>
      <c r="C17" s="22"/>
      <c r="E17" s="14"/>
      <c r="F17" s="14"/>
      <c r="G17" s="14"/>
      <c r="H17" s="14"/>
      <c r="I17" s="14"/>
      <c r="J17" s="14"/>
      <c r="K17" s="14"/>
    </row>
    <row r="18" spans="2:11" s="5" customFormat="1" ht="21.75" customHeight="1">
      <c r="B18" s="9"/>
      <c r="C18" s="6"/>
      <c r="E18" s="14"/>
      <c r="F18" s="14"/>
      <c r="G18" s="14"/>
      <c r="H18" s="14"/>
      <c r="I18" s="14"/>
      <c r="J18" s="14"/>
      <c r="K18" s="14"/>
    </row>
    <row r="19" spans="2:11" s="5" customFormat="1" ht="21.75" customHeight="1">
      <c r="B19" s="8" t="s">
        <v>4</v>
      </c>
      <c r="C19" s="23">
        <v>0</v>
      </c>
      <c r="E19" s="14"/>
      <c r="F19" s="14"/>
      <c r="G19" s="14"/>
      <c r="H19" s="14"/>
      <c r="I19" s="14"/>
      <c r="J19" s="14"/>
      <c r="K19" s="14"/>
    </row>
    <row r="20" spans="2:3" s="5" customFormat="1" ht="21.75" customHeight="1">
      <c r="B20" s="8" t="s">
        <v>5</v>
      </c>
      <c r="C20" s="23"/>
    </row>
    <row r="21" spans="2:3" s="5" customFormat="1" ht="21.75" customHeight="1">
      <c r="B21" s="9"/>
      <c r="C21" s="6"/>
    </row>
    <row r="22" spans="2:3" s="5" customFormat="1" ht="39.75" customHeight="1">
      <c r="B22" s="8" t="s">
        <v>9</v>
      </c>
      <c r="C22" s="15">
        <f>ROUND(Foglio2!A28*0.6,0)</f>
        <v>120</v>
      </c>
    </row>
    <row r="23" spans="2:3" s="5" customFormat="1" ht="39.75" customHeight="1">
      <c r="B23" s="8" t="s">
        <v>10</v>
      </c>
      <c r="C23" s="15"/>
    </row>
    <row r="24" spans="2:3" s="5" customFormat="1" ht="21.75" customHeight="1">
      <c r="B24" s="9"/>
      <c r="C24" s="6"/>
    </row>
    <row r="25" spans="2:3" s="5" customFormat="1" ht="39.75" customHeight="1">
      <c r="B25" s="8" t="s">
        <v>2</v>
      </c>
      <c r="C25" s="15">
        <f>+C22*1.004</f>
        <v>120.48</v>
      </c>
    </row>
    <row r="26" spans="2:3" s="5" customFormat="1" ht="39.75" customHeight="1">
      <c r="B26" s="8" t="s">
        <v>3</v>
      </c>
      <c r="C26" s="15"/>
    </row>
    <row r="27" spans="2:3" s="5" customFormat="1" ht="12.75">
      <c r="B27" s="10"/>
      <c r="C27" s="11"/>
    </row>
    <row r="28" spans="2:3" s="5" customFormat="1" ht="12.75">
      <c r="B28" s="10"/>
      <c r="C28" s="11"/>
    </row>
    <row r="29" spans="2:3" ht="12.75">
      <c r="B29" s="4"/>
      <c r="C29" s="7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</sheetData>
  <sheetProtection/>
  <mergeCells count="9">
    <mergeCell ref="E16:K19"/>
    <mergeCell ref="C22:C23"/>
    <mergeCell ref="C25:C26"/>
    <mergeCell ref="B11:C11"/>
    <mergeCell ref="B12:C12"/>
    <mergeCell ref="B13:C13"/>
    <mergeCell ref="B14:C14"/>
    <mergeCell ref="C16:C17"/>
    <mergeCell ref="C19:C20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G2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2" width="14.00390625" style="1" bestFit="1" customWidth="1"/>
    <col min="3" max="3" width="9.28125" style="1" bestFit="1" customWidth="1"/>
    <col min="4" max="4" width="9.140625" style="1" customWidth="1"/>
    <col min="5" max="5" width="14.00390625" style="1" bestFit="1" customWidth="1"/>
    <col min="6" max="6" width="16.00390625" style="13" bestFit="1" customWidth="1"/>
    <col min="7" max="7" width="9.28125" style="1" bestFit="1" customWidth="1"/>
    <col min="8" max="16384" width="9.140625" style="1" customWidth="1"/>
  </cols>
  <sheetData>
    <row r="1" spans="1:3" ht="12.75">
      <c r="A1" s="1">
        <v>0</v>
      </c>
      <c r="B1" s="1">
        <v>100000.001</v>
      </c>
      <c r="C1" s="1">
        <v>200</v>
      </c>
    </row>
    <row r="2" spans="1:7" ht="12.75">
      <c r="A2" s="1">
        <v>100000.01</v>
      </c>
      <c r="B2" s="1">
        <v>250000.001</v>
      </c>
      <c r="C2" s="2">
        <v>0.00015</v>
      </c>
      <c r="E2" s="1">
        <v>150000</v>
      </c>
      <c r="F2" s="13">
        <f aca="true" t="shared" si="0" ref="F2:F7">+E2*C2</f>
        <v>22.499999999999996</v>
      </c>
      <c r="G2" s="1">
        <v>222.5</v>
      </c>
    </row>
    <row r="3" spans="1:7" ht="12.75">
      <c r="A3" s="1">
        <v>250000.01</v>
      </c>
      <c r="B3" s="1">
        <v>500000.001</v>
      </c>
      <c r="C3" s="2">
        <v>0.00013</v>
      </c>
      <c r="E3" s="1">
        <v>250000</v>
      </c>
      <c r="F3" s="13">
        <f t="shared" si="0"/>
        <v>32.5</v>
      </c>
      <c r="G3" s="1">
        <f>+G2+F3</f>
        <v>255</v>
      </c>
    </row>
    <row r="4" spans="1:7" ht="12.75">
      <c r="A4" s="1">
        <v>500000.01</v>
      </c>
      <c r="B4" s="1">
        <v>1000000.001</v>
      </c>
      <c r="C4" s="2">
        <v>0.0001</v>
      </c>
      <c r="E4" s="1">
        <v>500000</v>
      </c>
      <c r="F4" s="13">
        <f t="shared" si="0"/>
        <v>50</v>
      </c>
      <c r="G4" s="1">
        <f>+G3+F4</f>
        <v>305</v>
      </c>
    </row>
    <row r="5" spans="1:7" ht="12.75">
      <c r="A5" s="1">
        <v>1000000.01</v>
      </c>
      <c r="B5" s="1">
        <v>10000000.001</v>
      </c>
      <c r="C5" s="2">
        <v>9E-05</v>
      </c>
      <c r="E5" s="1">
        <v>9000000</v>
      </c>
      <c r="F5" s="13">
        <f t="shared" si="0"/>
        <v>810</v>
      </c>
      <c r="G5" s="1">
        <f>+G4+F5</f>
        <v>1115</v>
      </c>
    </row>
    <row r="6" spans="1:7" ht="12.75">
      <c r="A6" s="1">
        <v>10000000.01</v>
      </c>
      <c r="B6" s="1">
        <v>35000000.001</v>
      </c>
      <c r="C6" s="2">
        <v>5E-05</v>
      </c>
      <c r="E6" s="1">
        <v>25000000</v>
      </c>
      <c r="F6" s="13">
        <f t="shared" si="0"/>
        <v>1250</v>
      </c>
      <c r="G6" s="1">
        <f>+G5+F6</f>
        <v>2365</v>
      </c>
    </row>
    <row r="7" spans="1:7" ht="12.75">
      <c r="A7" s="1">
        <v>35000000.01</v>
      </c>
      <c r="B7" s="1">
        <v>50000000.001</v>
      </c>
      <c r="C7" s="2">
        <v>3E-05</v>
      </c>
      <c r="E7" s="1">
        <v>15000000</v>
      </c>
      <c r="F7" s="13">
        <f t="shared" si="0"/>
        <v>450</v>
      </c>
      <c r="G7" s="1">
        <f>+G6+F7</f>
        <v>2815</v>
      </c>
    </row>
    <row r="8" spans="1:3" ht="12.75">
      <c r="A8" s="1">
        <v>50000000.01</v>
      </c>
      <c r="C8" s="2">
        <v>1E-05</v>
      </c>
    </row>
    <row r="9" ht="12.75">
      <c r="C9" s="2"/>
    </row>
    <row r="10" ht="12.75">
      <c r="C10" s="2"/>
    </row>
    <row r="11" spans="1:3" ht="12.75">
      <c r="A11" s="1" t="s">
        <v>0</v>
      </c>
      <c r="B11" s="1">
        <f>+AUSDRUCK_STAMPA!C16</f>
        <v>0</v>
      </c>
      <c r="C11" s="2"/>
    </row>
    <row r="12" ht="12.75">
      <c r="C12" s="2"/>
    </row>
    <row r="13" spans="1:3" ht="12.75">
      <c r="A13" s="13">
        <f>ROUND((IF(B11&lt;B1,C1,A14)),5)</f>
        <v>200</v>
      </c>
      <c r="C13" s="2"/>
    </row>
    <row r="14" spans="1:3" ht="12.75">
      <c r="A14" s="13">
        <f>IF(B11&lt;B2,ROUND((B11-A2)*C2+200,5),A15)</f>
        <v>185</v>
      </c>
      <c r="C14" s="2"/>
    </row>
    <row r="15" spans="1:3" ht="12.75">
      <c r="A15" s="13">
        <f>IF(B11&lt;B3,ROUND((B11-A3)*C3+222.5,5),A16)</f>
        <v>190</v>
      </c>
      <c r="C15" s="2"/>
    </row>
    <row r="16" spans="1:3" ht="12.75">
      <c r="A16" s="13">
        <f>IF(B11&lt;B4,ROUND((B11-A4)*C4+255,5),A17)</f>
        <v>205</v>
      </c>
      <c r="C16" s="2"/>
    </row>
    <row r="17" spans="1:3" ht="12.75">
      <c r="A17" s="13">
        <f>IF(B11&lt;B5,ROUND((B11-A5)*C5+305,5),A18)</f>
        <v>215</v>
      </c>
      <c r="C17" s="2"/>
    </row>
    <row r="18" spans="1:3" ht="12.75">
      <c r="A18" s="13">
        <f>IF(B11&lt;B6,ROUND((B11-A6)*C6+1115,5),A19)</f>
        <v>615</v>
      </c>
      <c r="C18" s="2"/>
    </row>
    <row r="19" spans="1:3" ht="12.75">
      <c r="A19" s="13">
        <f>IF(B11&lt;B7,ROUND((B11-A7)*C7+2365,5),A20)</f>
        <v>1315</v>
      </c>
      <c r="C19" s="2"/>
    </row>
    <row r="20" spans="1:3" ht="12.75">
      <c r="A20" s="13">
        <f>IF(B11&gt;A8,ROUND((B11-A8)*C8,5)+2815,0)</f>
        <v>0</v>
      </c>
      <c r="C20" s="2"/>
    </row>
    <row r="21" ht="12.75">
      <c r="C21" s="2"/>
    </row>
    <row r="22" spans="1:3" ht="12.75">
      <c r="A22" s="1" t="s">
        <v>1</v>
      </c>
      <c r="B22" s="1">
        <f>+AUSDRUCK_STAMPA!C19</f>
        <v>0</v>
      </c>
      <c r="C22" s="2"/>
    </row>
    <row r="23" ht="12.75">
      <c r="C23" s="2"/>
    </row>
    <row r="24" spans="1:3" ht="12.75">
      <c r="A24" s="13">
        <f>IF(A13/5&gt;200,200,ROUND(A13/5,5))</f>
        <v>40</v>
      </c>
      <c r="C24" s="2"/>
    </row>
    <row r="25" ht="12.75">
      <c r="C25" s="2"/>
    </row>
    <row r="26" ht="12.75">
      <c r="A26" s="1" t="s">
        <v>8</v>
      </c>
    </row>
    <row r="28" ht="12.75">
      <c r="A28" s="13">
        <f>+A13+(A24*B22)</f>
        <v>200</v>
      </c>
    </row>
  </sheetData>
  <sheetProtection password="C63C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langebner</dc:creator>
  <cp:keywords/>
  <dc:description/>
  <cp:lastModifiedBy>Langebner Irene</cp:lastModifiedBy>
  <cp:lastPrinted>2008-05-21T15:49:08Z</cp:lastPrinted>
  <dcterms:created xsi:type="dcterms:W3CDTF">2008-02-19T13:13:04Z</dcterms:created>
  <dcterms:modified xsi:type="dcterms:W3CDTF">2021-12-24T07:10:36Z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